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24" windowWidth="20136" windowHeight="9132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G14" i="1"/>
  <c r="E14"/>
  <c r="B13"/>
  <c r="B12"/>
  <c r="G11"/>
  <c r="E11"/>
  <c r="B11"/>
  <c r="G10"/>
  <c r="E10"/>
  <c r="B10"/>
  <c r="G9"/>
  <c r="E9"/>
  <c r="B9"/>
  <c r="G8"/>
  <c r="E8"/>
  <c r="B8"/>
  <c r="G7"/>
  <c r="E7"/>
  <c r="B7"/>
  <c r="G6"/>
  <c r="E6"/>
  <c r="G5"/>
  <c r="E5"/>
  <c r="B5"/>
  <c r="B14" s="1"/>
  <c r="B15" s="1"/>
  <c r="G4"/>
  <c r="E4"/>
  <c r="B4"/>
  <c r="A1"/>
  <c r="H9" l="1"/>
  <c r="H7"/>
  <c r="G13"/>
  <c r="E13"/>
  <c r="E15" l="1"/>
  <c r="F6"/>
  <c r="F5"/>
  <c r="F13"/>
  <c r="F9"/>
  <c r="F7"/>
  <c r="F10"/>
  <c r="H13"/>
  <c r="H10"/>
  <c r="H11"/>
  <c r="H4"/>
  <c r="H15" s="1"/>
  <c r="G15"/>
  <c r="H6"/>
  <c r="H5"/>
  <c r="F11"/>
  <c r="F4"/>
  <c r="F15" s="1"/>
</calcChain>
</file>

<file path=xl/sharedStrings.xml><?xml version="1.0" encoding="utf-8"?>
<sst xmlns="http://schemas.openxmlformats.org/spreadsheetml/2006/main" count="37" uniqueCount="34">
  <si>
    <t>截止本月底止累計數</t>
  </si>
  <si>
    <t>103年2月份學校午餐費收支結算表</t>
    <phoneticPr fontId="2" type="noConversion"/>
  </si>
  <si>
    <t>收     入     部     分</t>
    <phoneticPr fontId="2" type="noConversion"/>
  </si>
  <si>
    <t>支    出    部    分</t>
    <phoneticPr fontId="2" type="noConversion"/>
  </si>
  <si>
    <t>項    目</t>
    <phoneticPr fontId="2" type="noConversion"/>
  </si>
  <si>
    <t>金  額</t>
    <phoneticPr fontId="2" type="noConversion"/>
  </si>
  <si>
    <t>說             明</t>
    <phoneticPr fontId="2" type="noConversion"/>
  </si>
  <si>
    <t>項   目</t>
    <phoneticPr fontId="2" type="noConversion"/>
  </si>
  <si>
    <t>金   額</t>
    <phoneticPr fontId="2" type="noConversion"/>
  </si>
  <si>
    <t>百分比</t>
    <phoneticPr fontId="2" type="noConversion"/>
  </si>
  <si>
    <t>上月結存</t>
    <phoneticPr fontId="2" type="noConversion"/>
  </si>
  <si>
    <t xml:space="preserve">一、每人每月午餐費720元(整學期收3,348元)                                                            
二、應收午餐費
      學  生   432人
      教職員   41 人
      工  友    2 人
      合  計  475 人 共     元
三、免收減收午餐費
       （1）全免及減收學生午餐費
             計    人      元          
       （2）全免工友午餐費
             計  0 人 0  元
         共計   0  人   元
</t>
    <phoneticPr fontId="2" type="noConversion"/>
  </si>
  <si>
    <t>主  食</t>
    <phoneticPr fontId="2" type="noConversion"/>
  </si>
  <si>
    <t>本月午餐費</t>
    <phoneticPr fontId="2" type="noConversion"/>
  </si>
  <si>
    <r>
      <t>副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  <charset val="136"/>
      </rPr>
      <t>食</t>
    </r>
    <phoneticPr fontId="2" type="noConversion"/>
  </si>
  <si>
    <t>補繳以前月份
午餐費</t>
    <phoneticPr fontId="2" type="noConversion"/>
  </si>
  <si>
    <t>食  油</t>
    <phoneticPr fontId="2" type="noConversion"/>
  </si>
  <si>
    <t>中低低收入戶學生補助費</t>
    <phoneticPr fontId="2" type="noConversion"/>
  </si>
  <si>
    <t>調味品</t>
    <phoneticPr fontId="2" type="noConversion"/>
  </si>
  <si>
    <t>清寒學生
補助費</t>
    <phoneticPr fontId="2" type="noConversion"/>
  </si>
  <si>
    <t>人事費</t>
    <phoneticPr fontId="2" type="noConversion"/>
  </si>
  <si>
    <t>烹調人員工作補貼費</t>
    <phoneticPr fontId="2" type="noConversion"/>
  </si>
  <si>
    <t>燃料費(水電)</t>
    <phoneticPr fontId="2" type="noConversion"/>
  </si>
  <si>
    <t>其  他</t>
    <phoneticPr fontId="2" type="noConversion"/>
  </si>
  <si>
    <t>設備維護費</t>
    <phoneticPr fontId="2" type="noConversion"/>
  </si>
  <si>
    <t>雜支</t>
    <phoneticPr fontId="2" type="noConversion"/>
  </si>
  <si>
    <t xml:space="preserve">四、本月未繳午餐費
          計    人       元
        （附繳納午餐費情形統計表）
五、以前未繳午餐費
         計       人        元
</t>
    <phoneticPr fontId="2" type="noConversion"/>
  </si>
  <si>
    <t>支出合計</t>
    <phoneticPr fontId="2" type="noConversion"/>
  </si>
  <si>
    <t>本月合計</t>
    <phoneticPr fontId="2" type="noConversion"/>
  </si>
  <si>
    <t>本月結存</t>
    <phoneticPr fontId="2" type="noConversion"/>
  </si>
  <si>
    <t>合計</t>
    <phoneticPr fontId="2" type="noConversion"/>
  </si>
  <si>
    <t>備   註</t>
    <phoneticPr fontId="2" type="noConversion"/>
  </si>
  <si>
    <t>一、本月補助費收入包括下列各項：
二、本月補助費支出包括下列各項：</t>
    <phoneticPr fontId="2" type="noConversion"/>
  </si>
  <si>
    <t xml:space="preserve">製表                 出納                   會計                      執行秘書                     校長    </t>
    <phoneticPr fontId="2" type="noConversion"/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</si>
</sst>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76" formatCode="_-* #,##0_-;\-* #,##0_-;_-* &quot;-&quot;??_-;_-@_-"/>
  </numFmts>
  <fonts count="8">
    <font>
      <sz val="12"/>
      <color theme="1"/>
      <name val="新細明體"/>
      <family val="1"/>
      <charset val="136"/>
      <scheme val="minor"/>
    </font>
    <font>
      <sz val="18"/>
      <name val="標楷體"/>
      <family val="4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sz val="10"/>
      <name val="標楷體"/>
      <family val="4"/>
      <charset val="136"/>
    </font>
    <font>
      <sz val="11"/>
      <name val="標楷體"/>
      <family val="4"/>
      <charset val="136"/>
    </font>
    <font>
      <sz val="12"/>
      <name val="Times New Roman"/>
      <family val="1"/>
    </font>
    <font>
      <sz val="12"/>
      <color theme="1"/>
      <name val="新細明體"/>
      <family val="1"/>
      <charset val="136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176" fontId="3" fillId="0" borderId="1" xfId="1" applyNumberFormat="1" applyFont="1" applyBorder="1" applyAlignment="1">
      <alignment horizontal="center" vertical="center"/>
    </xf>
    <xf numFmtId="176" fontId="3" fillId="0" borderId="1" xfId="1" applyNumberFormat="1" applyFont="1" applyBorder="1" applyAlignment="1">
      <alignment vertical="center"/>
    </xf>
    <xf numFmtId="10" fontId="3" fillId="0" borderId="1" xfId="2" applyNumberFormat="1" applyFont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9" fontId="3" fillId="0" borderId="1" xfId="2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/>
    </xf>
    <xf numFmtId="0" fontId="1" fillId="0" borderId="4" xfId="0" applyFont="1" applyBorder="1" applyAlignment="1">
      <alignment horizontal="right" vertical="center"/>
    </xf>
    <xf numFmtId="0" fontId="1" fillId="0" borderId="4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</cellXfs>
  <cellStyles count="3">
    <cellStyle name="一般" xfId="0" builtinId="0"/>
    <cellStyle name="千分位" xfId="1" builtinId="3"/>
    <cellStyle name="百分比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02&#23416;&#24180;&#24230;&#23416;&#26657;&#21320;&#39184;&#36027;&#26126;&#32048;&#20998;&#39006;&#24115;&#21450;&#32080;&#31639;&#3492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收支總帳"/>
      <sheetName val="學年結算"/>
      <sheetName val="07分類帳"/>
      <sheetName val="07結算"/>
      <sheetName val="08分類帳"/>
      <sheetName val="08結算"/>
      <sheetName val="09分類帳"/>
      <sheetName val="09結算"/>
      <sheetName val="10分類帳"/>
      <sheetName val="10結算"/>
      <sheetName val="11分類帳"/>
      <sheetName val="11結算"/>
      <sheetName val="12分類帳"/>
      <sheetName val="12結算"/>
      <sheetName val="01分類帳"/>
      <sheetName val="01結算"/>
      <sheetName val="02分類帳"/>
      <sheetName val="02結算"/>
      <sheetName val="03分類帳"/>
      <sheetName val="03結算"/>
      <sheetName val="04分類帳"/>
      <sheetName val="04結算"/>
      <sheetName val="05分類帳"/>
      <sheetName val="05結算"/>
      <sheetName val="06分類帳"/>
      <sheetName val="06結算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1">
          <cell r="A1" t="str">
            <v xml:space="preserve">   嘉義縣立大吉國中</v>
          </cell>
        </row>
      </sheetData>
      <sheetData sheetId="16">
        <row r="4">
          <cell r="P4">
            <v>433940</v>
          </cell>
        </row>
        <row r="48">
          <cell r="G48">
            <v>26571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1074</v>
          </cell>
          <cell r="M48">
            <v>0</v>
          </cell>
          <cell r="N48">
            <v>0</v>
          </cell>
        </row>
        <row r="49">
          <cell r="G49">
            <v>125893</v>
          </cell>
          <cell r="H49">
            <v>1060974</v>
          </cell>
          <cell r="I49">
            <v>21900</v>
          </cell>
          <cell r="J49">
            <v>37620</v>
          </cell>
          <cell r="L49">
            <v>79305</v>
          </cell>
          <cell r="M49">
            <v>30000</v>
          </cell>
          <cell r="N49">
            <v>57920</v>
          </cell>
          <cell r="P49">
            <v>408304</v>
          </cell>
        </row>
        <row r="52">
          <cell r="F52">
            <v>2009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workbookViewId="0">
      <selection activeCell="N9" sqref="N9"/>
    </sheetView>
  </sheetViews>
  <sheetFormatPr defaultRowHeight="16.2"/>
  <cols>
    <col min="1" max="1" width="14" customWidth="1"/>
    <col min="2" max="2" width="14.44140625" customWidth="1"/>
    <col min="4" max="4" width="14.5546875" customWidth="1"/>
    <col min="5" max="5" width="13.33203125" customWidth="1"/>
    <col min="7" max="7" width="13" customWidth="1"/>
    <col min="8" max="8" width="16.21875" customWidth="1"/>
  </cols>
  <sheetData>
    <row r="1" spans="1:8" ht="24.6">
      <c r="A1" s="13" t="str">
        <f>'[1]01結算'!A1:C1</f>
        <v xml:space="preserve">   嘉義縣立大吉國中</v>
      </c>
      <c r="B1" s="13"/>
      <c r="C1" s="13"/>
      <c r="D1" s="14" t="s">
        <v>1</v>
      </c>
      <c r="E1" s="14"/>
      <c r="F1" s="14"/>
      <c r="G1" s="14"/>
      <c r="H1" s="14"/>
    </row>
    <row r="2" spans="1:8">
      <c r="A2" s="15" t="s">
        <v>2</v>
      </c>
      <c r="B2" s="15"/>
      <c r="C2" s="15"/>
      <c r="D2" s="15" t="s">
        <v>3</v>
      </c>
      <c r="E2" s="15"/>
      <c r="F2" s="15"/>
      <c r="G2" s="15" t="s">
        <v>0</v>
      </c>
      <c r="H2" s="15"/>
    </row>
    <row r="3" spans="1:8">
      <c r="A3" s="8" t="s">
        <v>4</v>
      </c>
      <c r="B3" s="1" t="s">
        <v>5</v>
      </c>
      <c r="C3" s="8" t="s">
        <v>6</v>
      </c>
      <c r="D3" s="8" t="s">
        <v>7</v>
      </c>
      <c r="E3" s="1" t="s">
        <v>8</v>
      </c>
      <c r="F3" s="8" t="s">
        <v>9</v>
      </c>
      <c r="G3" s="1" t="s">
        <v>8</v>
      </c>
      <c r="H3" s="8" t="s">
        <v>9</v>
      </c>
    </row>
    <row r="4" spans="1:8" ht="16.2" customHeight="1">
      <c r="A4" s="8" t="s">
        <v>10</v>
      </c>
      <c r="B4" s="2">
        <f>'[1]02分類帳'!P4</f>
        <v>433940</v>
      </c>
      <c r="C4" s="16" t="s">
        <v>11</v>
      </c>
      <c r="D4" s="8" t="s">
        <v>12</v>
      </c>
      <c r="E4" s="2">
        <f>'[1]02分類帳'!G48</f>
        <v>26571</v>
      </c>
      <c r="F4" s="3">
        <f>E4/(E13-E8)</f>
        <v>0.96115029842647859</v>
      </c>
      <c r="G4" s="2">
        <f>'[1]02分類帳'!G49</f>
        <v>125893</v>
      </c>
      <c r="H4" s="3">
        <f>G4/(G13-G8)</f>
        <v>8.9057676363811289E-2</v>
      </c>
    </row>
    <row r="5" spans="1:8">
      <c r="A5" s="8" t="s">
        <v>13</v>
      </c>
      <c r="B5" s="2">
        <f>'[1]02分類帳'!F52</f>
        <v>2009</v>
      </c>
      <c r="C5" s="17"/>
      <c r="D5" s="8" t="s">
        <v>14</v>
      </c>
      <c r="E5" s="2">
        <f>'[1]02分類帳'!H48</f>
        <v>0</v>
      </c>
      <c r="F5" s="3">
        <f>E5/(E13-E8)</f>
        <v>0</v>
      </c>
      <c r="G5" s="2">
        <f>'[1]02分類帳'!H49</f>
        <v>1060974</v>
      </c>
      <c r="H5" s="3">
        <f>G5/(G13-G8)</f>
        <v>0.75054116688313344</v>
      </c>
    </row>
    <row r="6" spans="1:8" ht="41.4">
      <c r="A6" s="4" t="s">
        <v>15</v>
      </c>
      <c r="B6" s="2"/>
      <c r="C6" s="17"/>
      <c r="D6" s="8" t="s">
        <v>16</v>
      </c>
      <c r="E6" s="2">
        <f>'[1]02分類帳'!I48</f>
        <v>0</v>
      </c>
      <c r="F6" s="3">
        <f>E6/(E13-E8)</f>
        <v>0</v>
      </c>
      <c r="G6" s="2">
        <f>'[1]02分類帳'!I49</f>
        <v>21900</v>
      </c>
      <c r="H6" s="3">
        <f>G6/(G13-G8)</f>
        <v>1.549222841911359E-2</v>
      </c>
    </row>
    <row r="7" spans="1:8" ht="45">
      <c r="A7" s="5" t="s">
        <v>17</v>
      </c>
      <c r="B7" s="2">
        <f>'[1]02分類帳'!G52</f>
        <v>0</v>
      </c>
      <c r="C7" s="17"/>
      <c r="D7" s="8" t="s">
        <v>18</v>
      </c>
      <c r="E7" s="2">
        <f>'[1]02分類帳'!J48</f>
        <v>0</v>
      </c>
      <c r="F7" s="3">
        <f>E7/(E13-E8)</f>
        <v>0</v>
      </c>
      <c r="G7" s="2">
        <f>'[1]02分類帳'!J49</f>
        <v>37620</v>
      </c>
      <c r="H7" s="3">
        <f>G7/(G13-G8)</f>
        <v>2.6612677311737592E-2</v>
      </c>
    </row>
    <row r="8" spans="1:8" ht="30">
      <c r="A8" s="5" t="s">
        <v>19</v>
      </c>
      <c r="B8" s="2">
        <f>'[1]02分類帳'!H52</f>
        <v>0</v>
      </c>
      <c r="C8" s="17"/>
      <c r="D8" s="8" t="s">
        <v>20</v>
      </c>
      <c r="E8" s="2">
        <f>'[1]02分類帳'!K48</f>
        <v>0</v>
      </c>
      <c r="F8" s="3"/>
      <c r="G8" s="2">
        <f>'[1]02分類帳'!K48</f>
        <v>0</v>
      </c>
      <c r="H8" s="3"/>
    </row>
    <row r="9" spans="1:8" ht="48.6">
      <c r="A9" s="6" t="s">
        <v>21</v>
      </c>
      <c r="B9" s="2">
        <f>'[1]02分類帳'!I52</f>
        <v>0</v>
      </c>
      <c r="C9" s="17"/>
      <c r="D9" s="8" t="s">
        <v>22</v>
      </c>
      <c r="E9" s="2">
        <f>'[1]02分類帳'!L48</f>
        <v>1074</v>
      </c>
      <c r="F9" s="3">
        <f>E9/(E13-E8)</f>
        <v>3.8849701573521432E-2</v>
      </c>
      <c r="G9" s="2">
        <f>'[1]02分類帳'!L49</f>
        <v>79305</v>
      </c>
      <c r="H9" s="3">
        <f>G9/(G13-G8)</f>
        <v>5.6100966884831197E-2</v>
      </c>
    </row>
    <row r="10" spans="1:8">
      <c r="A10" s="8" t="s">
        <v>23</v>
      </c>
      <c r="B10" s="2">
        <f>'[1]02分類帳'!J52</f>
        <v>0</v>
      </c>
      <c r="C10" s="17"/>
      <c r="D10" s="8" t="s">
        <v>24</v>
      </c>
      <c r="E10" s="2">
        <f>'[1]02分類帳'!M48</f>
        <v>0</v>
      </c>
      <c r="F10" s="3">
        <f>E10/(E13-E8)</f>
        <v>0</v>
      </c>
      <c r="G10" s="2">
        <f>'[1]02分類帳'!M49</f>
        <v>30000</v>
      </c>
      <c r="H10" s="3">
        <f>G10/(G13-G8)</f>
        <v>2.1222230711114506E-2</v>
      </c>
    </row>
    <row r="11" spans="1:8">
      <c r="A11" s="6"/>
      <c r="B11" s="2">
        <f>'[1]02分類帳'!K52</f>
        <v>0</v>
      </c>
      <c r="C11" s="17"/>
      <c r="D11" s="8" t="s">
        <v>25</v>
      </c>
      <c r="E11" s="2">
        <f>'[1]02分類帳'!N48</f>
        <v>0</v>
      </c>
      <c r="F11" s="3">
        <f>E11/(E13-E8)</f>
        <v>0</v>
      </c>
      <c r="G11" s="2">
        <f>'[1]02分類帳'!N49</f>
        <v>57920</v>
      </c>
      <c r="H11" s="3">
        <f>G11/(G13-G8)</f>
        <v>4.0973053426258406E-2</v>
      </c>
    </row>
    <row r="12" spans="1:8" ht="16.2" customHeight="1">
      <c r="A12" s="8"/>
      <c r="B12" s="2">
        <f>'[1]02分類帳'!M52</f>
        <v>0</v>
      </c>
      <c r="C12" s="9" t="s">
        <v>26</v>
      </c>
      <c r="D12" s="6"/>
      <c r="E12" s="2"/>
      <c r="F12" s="3"/>
      <c r="G12" s="2"/>
      <c r="H12" s="3"/>
    </row>
    <row r="13" spans="1:8">
      <c r="A13" s="8"/>
      <c r="B13" s="2">
        <f>'[1]02分類帳'!N52</f>
        <v>0</v>
      </c>
      <c r="C13" s="9"/>
      <c r="D13" s="8" t="s">
        <v>27</v>
      </c>
      <c r="E13" s="2">
        <f>SUM(E4:E12)</f>
        <v>27645</v>
      </c>
      <c r="F13" s="3">
        <f>(E13-E8)/(E13-E8)</f>
        <v>1</v>
      </c>
      <c r="G13" s="2">
        <f>SUM(G4:G12)</f>
        <v>1413612</v>
      </c>
      <c r="H13" s="3">
        <f>(G13-G8)/(G13-G8)</f>
        <v>1</v>
      </c>
    </row>
    <row r="14" spans="1:8">
      <c r="A14" s="8" t="s">
        <v>28</v>
      </c>
      <c r="B14" s="2">
        <f>SUM(B5:B13)</f>
        <v>2009</v>
      </c>
      <c r="C14" s="9"/>
      <c r="D14" s="8" t="s">
        <v>29</v>
      </c>
      <c r="E14" s="2">
        <f>'[1]02分類帳'!P49</f>
        <v>408304</v>
      </c>
      <c r="F14" s="3"/>
      <c r="G14" s="2">
        <f>E14</f>
        <v>408304</v>
      </c>
      <c r="H14" s="3"/>
    </row>
    <row r="15" spans="1:8">
      <c r="A15" s="8" t="s">
        <v>30</v>
      </c>
      <c r="B15" s="2">
        <f>B14+B4</f>
        <v>435949</v>
      </c>
      <c r="C15" s="10"/>
      <c r="D15" s="8" t="s">
        <v>30</v>
      </c>
      <c r="E15" s="2">
        <f>E13+E14</f>
        <v>435949</v>
      </c>
      <c r="F15" s="7">
        <f>SUM(F4:F11)</f>
        <v>1</v>
      </c>
      <c r="G15" s="2">
        <f>G13+G14</f>
        <v>1821916</v>
      </c>
      <c r="H15" s="7">
        <f>SUM(H4:H11)</f>
        <v>1</v>
      </c>
    </row>
    <row r="16" spans="1:8" ht="16.2" customHeight="1">
      <c r="A16" s="8" t="s">
        <v>31</v>
      </c>
      <c r="B16" s="11" t="s">
        <v>32</v>
      </c>
      <c r="C16" s="11"/>
      <c r="D16" s="11"/>
      <c r="E16" s="11"/>
      <c r="F16" s="11"/>
      <c r="G16" s="11"/>
      <c r="H16" s="11"/>
    </row>
    <row r="17" spans="1:8">
      <c r="A17" s="12" t="s">
        <v>33</v>
      </c>
      <c r="B17" s="12"/>
      <c r="C17" s="12"/>
      <c r="D17" s="12"/>
      <c r="E17" s="12"/>
      <c r="F17" s="12"/>
      <c r="G17" s="12"/>
      <c r="H17" s="12"/>
    </row>
  </sheetData>
  <mergeCells count="9">
    <mergeCell ref="C12:C15"/>
    <mergeCell ref="B16:H16"/>
    <mergeCell ref="A17:H17"/>
    <mergeCell ref="A1:C1"/>
    <mergeCell ref="D1:H1"/>
    <mergeCell ref="A2:C2"/>
    <mergeCell ref="D2:F2"/>
    <mergeCell ref="G2:H2"/>
    <mergeCell ref="C4:C11"/>
  </mergeCells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2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2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2013-10-29T05:50:12Z</dcterms:created>
  <dcterms:modified xsi:type="dcterms:W3CDTF">2014-03-17T06:43:12Z</dcterms:modified>
</cp:coreProperties>
</file>